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Refinance Break-eve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'Refinance Break-even Calculator'!$A$1:$P$67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<sst xmlns="http://schemas.openxmlformats.org/spreadsheetml/2006/main" count="42" uniqueCount="41">
  <si>
    <t>Loan amount</t>
  </si>
  <si>
    <t>Yes</t>
  </si>
  <si>
    <t>Current Mortgage</t>
  </si>
  <si>
    <t>New Mortgage</t>
  </si>
  <si>
    <t xml:space="preserve">Interest rate  </t>
  </si>
  <si>
    <t>Interest rate</t>
  </si>
  <si>
    <t xml:space="preserve">Original Loan amount  </t>
  </si>
  <si>
    <t>Current balance</t>
  </si>
  <si>
    <t xml:space="preserve">New Loan Term (years) </t>
  </si>
  <si>
    <t xml:space="preserve">Original loan term (years)  </t>
  </si>
  <si>
    <t>Annual property taxes</t>
  </si>
  <si>
    <t>Annual property insurance</t>
  </si>
  <si>
    <t>Include taxes &amp; ins. in your pmt?</t>
  </si>
  <si>
    <t>Total Lender Origination Fees</t>
  </si>
  <si>
    <t>Discount points / (rebate)</t>
  </si>
  <si>
    <t>Appraisal</t>
  </si>
  <si>
    <t>Credit Report</t>
  </si>
  <si>
    <t>Title Fees &amp; Insurance</t>
  </si>
  <si>
    <t>Other Fees / Mortgage Taxes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</si>
  <si>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</si>
  <si>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</si>
  <si>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</si>
  <si>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M-F 8:00AM to 5:00PM (MST)</t>
  </si>
  <si>
    <t>Visit www.Jammony.com for your FREE customized loan quote today!</t>
  </si>
  <si>
    <t>Old Payment</t>
  </si>
  <si>
    <t>New Payment</t>
  </si>
  <si>
    <t>Recording Fees</t>
  </si>
  <si>
    <t>Total Closing Costs</t>
  </si>
  <si>
    <t>Years left to pay on loan</t>
  </si>
  <si>
    <t>Refinancing Results</t>
  </si>
  <si>
    <t>Total Loan Life Savings (net of closing costs)</t>
  </si>
  <si>
    <t>Monthly Savings</t>
  </si>
  <si>
    <t>Fill in the cells with a white background and bold blue text.</t>
  </si>
  <si>
    <t>Use this Simple Refinance Break-Even Calculator to determine how long it will take you to recuperate the closing costs assoicated</t>
  </si>
  <si>
    <t xml:space="preserve">with refinancing your mortgage loan. Additionally, you can manipulate the variables to determine what the total savings will </t>
  </si>
  <si>
    <t>be over the life of the loan (net of closing costs).</t>
  </si>
  <si>
    <t>Simple Refinance Break-Even &amp; Savings Calculator</t>
  </si>
  <si>
    <t>Include taxes and insurance</t>
  </si>
  <si>
    <t>No</t>
  </si>
  <si>
    <t>(a) This estimation does not take into consideration any monthly savings in interest by shortening the term of the loan.</t>
  </si>
  <si>
    <r>
      <t xml:space="preserve">Years until Closing Costs Recovered </t>
    </r>
    <r>
      <rPr>
        <b/>
        <i/>
        <sz val="8"/>
        <rFont val="Century Gothic"/>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</si>
</sst>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0_);\(0\)"/>
    <numFmt numFmtId="168" formatCode="_(* #,##0.0_);_(* \(#,##0.0\);_(* &quot;-&quot;??_);_(@_)"/>
  </numFmts>
  <fonts count="52">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i/>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63"/>
      <name val="Century Gothic"/>
      <family val="2"/>
    </font>
    <font>
      <sz val="10"/>
      <color indexed="8"/>
      <name val="Calibri"/>
      <family val="2"/>
    </font>
    <font>
      <b/>
      <sz val="10"/>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rgb="FF002060"/>
      <name val="Century Gothic"/>
      <family val="2"/>
    </font>
    <font>
      <b/>
      <sz val="10"/>
      <color rgb="FF0066FF"/>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medium">
        <color theme="0" tint="-0.24993999302387238"/>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0" fontId="2" fillId="0" borderId="0" xfId="0" applyFont="1" applyFill="1" applyBorder="1" applyAlignment="1" applyProtection="1">
      <alignment/>
      <protection hidden="1" locked="0"/>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33" borderId="0" xfId="0" applyFont="1" applyFill="1" applyAlignment="1" applyProtection="1" quotePrefix="1">
      <alignment/>
      <protection hidden="1"/>
    </xf>
    <xf numFmtId="0" fontId="4" fillId="33" borderId="0" xfId="0" applyFont="1" applyFill="1" applyAlignment="1" applyProtection="1">
      <alignment/>
      <protection hidden="1"/>
    </xf>
    <xf numFmtId="0" fontId="3" fillId="33" borderId="11" xfId="0" applyFont="1" applyFill="1" applyBorder="1" applyAlignment="1" applyProtection="1">
      <alignment/>
      <protection hidden="1"/>
    </xf>
    <xf numFmtId="0" fontId="2" fillId="33" borderId="11" xfId="0" applyFont="1" applyFill="1" applyBorder="1" applyAlignment="1" applyProtection="1">
      <alignment/>
      <protection hidden="1"/>
    </xf>
    <xf numFmtId="165" fontId="2" fillId="33" borderId="0" xfId="44" applyNumberFormat="1" applyFont="1" applyFill="1" applyBorder="1" applyAlignment="1" applyProtection="1">
      <alignment/>
      <protection hidden="1" locked="0"/>
    </xf>
    <xf numFmtId="0" fontId="2" fillId="0" borderId="0" xfId="0" applyFont="1" applyFill="1" applyBorder="1" applyAlignment="1" applyProtection="1">
      <alignment/>
      <protection hidden="1"/>
    </xf>
    <xf numFmtId="0" fontId="2" fillId="33" borderId="11" xfId="0" applyFont="1" applyFill="1" applyBorder="1" applyAlignment="1" applyProtection="1">
      <alignment vertical="center"/>
      <protection hidden="1"/>
    </xf>
    <xf numFmtId="8" fontId="2" fillId="0" borderId="0" xfId="0" applyNumberFormat="1" applyFont="1" applyFill="1" applyAlignment="1" applyProtection="1">
      <alignment/>
      <protection hidden="1" locked="0"/>
    </xf>
    <xf numFmtId="44" fontId="2" fillId="0" borderId="0" xfId="0" applyNumberFormat="1" applyFont="1" applyFill="1" applyAlignment="1" applyProtection="1">
      <alignment/>
      <protection hidden="1" locked="0"/>
    </xf>
    <xf numFmtId="10" fontId="2" fillId="33" borderId="0" xfId="58" applyNumberFormat="1" applyFont="1" applyFill="1" applyBorder="1" applyAlignment="1" applyProtection="1">
      <alignment/>
      <protection hidden="1" locked="0"/>
    </xf>
    <xf numFmtId="0" fontId="49" fillId="0" borderId="0" xfId="0" applyFont="1" applyFill="1" applyAlignment="1" applyProtection="1">
      <alignment horizontal="right"/>
      <protection hidden="1"/>
    </xf>
    <xf numFmtId="0" fontId="2" fillId="0" borderId="0" xfId="0" applyFont="1" applyFill="1" applyAlignment="1" applyProtection="1">
      <alignment horizontal="right"/>
      <protection hidden="1"/>
    </xf>
    <xf numFmtId="0" fontId="2" fillId="33" borderId="10" xfId="0" applyFont="1" applyFill="1" applyBorder="1" applyAlignment="1" applyProtection="1">
      <alignment/>
      <protection hidden="1"/>
    </xf>
    <xf numFmtId="165" fontId="2"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165" fontId="50" fillId="0" borderId="12" xfId="44" applyNumberFormat="1" applyFont="1" applyFill="1" applyBorder="1" applyAlignment="1" applyProtection="1">
      <alignment horizontal="right"/>
      <protection hidden="1" locked="0"/>
    </xf>
    <xf numFmtId="165" fontId="50" fillId="0" borderId="13" xfId="44" applyNumberFormat="1" applyFont="1" applyFill="1" applyBorder="1" applyAlignment="1" applyProtection="1">
      <alignment horizontal="right"/>
      <protection hidden="1" locked="0"/>
    </xf>
    <xf numFmtId="167" fontId="50" fillId="0" borderId="12" xfId="42" applyNumberFormat="1" applyFont="1" applyFill="1" applyBorder="1" applyAlignment="1" applyProtection="1">
      <alignment/>
      <protection hidden="1" locked="0"/>
    </xf>
    <xf numFmtId="167" fontId="50" fillId="0" borderId="13" xfId="42" applyNumberFormat="1" applyFont="1" applyFill="1" applyBorder="1" applyAlignment="1" applyProtection="1">
      <alignment/>
      <protection hidden="1" locked="0"/>
    </xf>
    <xf numFmtId="164" fontId="50" fillId="0" borderId="12" xfId="58" applyNumberFormat="1" applyFont="1" applyFill="1" applyBorder="1" applyAlignment="1" applyProtection="1">
      <alignment/>
      <protection hidden="1" locked="0"/>
    </xf>
    <xf numFmtId="164" fontId="50" fillId="0" borderId="13" xfId="58" applyNumberFormat="1" applyFont="1" applyFill="1" applyBorder="1" applyAlignment="1" applyProtection="1">
      <alignment/>
      <protection hidden="1" locked="0"/>
    </xf>
    <xf numFmtId="165" fontId="50" fillId="0" borderId="12" xfId="44" applyNumberFormat="1" applyFont="1" applyFill="1" applyBorder="1" applyAlignment="1" applyProtection="1">
      <alignment/>
      <protection hidden="1" locked="0"/>
    </xf>
    <xf numFmtId="165" fontId="50" fillId="0" borderId="13" xfId="44" applyNumberFormat="1" applyFont="1" applyFill="1" applyBorder="1" applyAlignment="1" applyProtection="1">
      <alignment/>
      <protection hidden="1" locked="0"/>
    </xf>
    <xf numFmtId="165" fontId="3"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51"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xf numFmtId="165" fontId="3" fillId="33" borderId="12" xfId="44" applyNumberFormat="1" applyFont="1" applyFill="1" applyBorder="1" applyAlignment="1" applyProtection="1">
      <alignment horizontal="center"/>
      <protection hidden="1"/>
    </xf>
    <xf numFmtId="165" fontId="3" fillId="33" borderId="13" xfId="44" applyNumberFormat="1" applyFont="1" applyFill="1" applyBorder="1" applyAlignment="1" applyProtection="1">
      <alignment horizontal="center"/>
      <protection hidden="1"/>
    </xf>
    <xf numFmtId="168" fontId="3" fillId="33" borderId="12" xfId="42" applyNumberFormat="1" applyFont="1" applyFill="1" applyBorder="1" applyAlignment="1" applyProtection="1">
      <alignment horizontal="right"/>
      <protection hidden="1"/>
    </xf>
    <xf numFmtId="168" fontId="3" fillId="33" borderId="13" xfId="42" applyNumberFormat="1" applyFont="1" applyFill="1" applyBorder="1" applyAlignment="1" applyProtection="1">
      <alignment horizontal="right"/>
      <protection hidden="1"/>
    </xf>
    <xf numFmtId="166" fontId="50" fillId="0" borderId="12" xfId="42" applyNumberFormat="1" applyFont="1" applyFill="1" applyBorder="1" applyAlignment="1" applyProtection="1">
      <alignment/>
      <protection hidden="1" locked="0"/>
    </xf>
    <xf numFmtId="166" fontId="50" fillId="0" borderId="13" xfId="42"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6"/>
      <c:rotY val="20"/>
      <c:depthPercent val="100"/>
      <c:rAngAx val="1"/>
    </c:view3D>
    <c:plotArea>
      <c:layout>
        <c:manualLayout>
          <c:xMode val="edge"/>
          <c:yMode val="edge"/>
          <c:x val="0.0465"/>
          <c:y val="0.0295"/>
          <c:w val="0.878"/>
          <c:h val="0.709"/>
        </c:manualLayout>
      </c:layout>
      <c:bar3DChart>
        <c:barDir val="bar"/>
        <c:grouping val="clustered"/>
        <c:varyColors val="0"/>
        <c:ser>
          <c:idx val="0"/>
          <c:order val="0"/>
          <c:tx>
            <c:strRef>
              <c:f>'Refinance Break-even Calculator'!$I$52</c:f>
              <c:strCache>
                <c:ptCount val="1"/>
                <c:pt idx="0">
                  <c:v>Old Payment</c:v>
                </c:pt>
              </c:strCache>
            </c:strRef>
          </c:tx>
          <c:spPr>
            <a:solidFill>
              <a:srgbClr val="00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Calculator'!$N$52</c:f>
              <c:numCache/>
            </c:numRef>
          </c:val>
          <c:shape val="box"/>
        </c:ser>
        <c:ser>
          <c:idx val="1"/>
          <c:order val="1"/>
          <c:tx>
            <c:strRef>
              <c:f>'Refinance Break-even Calculator'!$I$54</c:f>
              <c:strCache>
                <c:ptCount val="1"/>
                <c:pt idx="0">
                  <c:v>New Payment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Calculator'!$N$54</c:f>
              <c:numCache/>
            </c:numRef>
          </c:val>
          <c:shape val="box"/>
        </c:ser>
        <c:ser>
          <c:idx val="2"/>
          <c:order val="2"/>
          <c:tx>
            <c:strRef>
              <c:f>'Refinance Break-even Calculator'!$I$56</c:f>
              <c:strCache>
                <c:ptCount val="1"/>
                <c:pt idx="0">
                  <c:v>Monthly Savings</c:v>
                </c:pt>
              </c:strCache>
            </c:strRef>
          </c:tx>
          <c:spPr>
            <a:solidFill>
              <a:srgbClr val="00AC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Calculator'!$N$56</c:f>
              <c:numCache/>
            </c:numRef>
          </c:val>
          <c:shape val="box"/>
        </c:ser>
        <c:shape val="box"/>
        <c:axId val="17139675"/>
        <c:axId val="20039348"/>
      </c:bar3DChart>
      <c:catAx>
        <c:axId val="17139675"/>
        <c:scaling>
          <c:orientation val="minMax"/>
        </c:scaling>
        <c:axPos val="l"/>
        <c:delete val="1"/>
        <c:majorTickMark val="out"/>
        <c:minorTickMark val="none"/>
        <c:tickLblPos val="none"/>
        <c:crossAx val="20039348"/>
        <c:crosses val="autoZero"/>
        <c:auto val="1"/>
        <c:lblOffset val="100"/>
        <c:tickLblSkip val="1"/>
        <c:noMultiLvlLbl val="0"/>
      </c:catAx>
      <c:valAx>
        <c:axId val="2003934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17139675"/>
        <c:crossesAt val="1"/>
        <c:crossBetween val="between"/>
        <c:dispUnits/>
      </c:valAx>
      <c:spPr>
        <a:noFill/>
        <a:ln>
          <a:noFill/>
        </a:ln>
      </c:spPr>
    </c:plotArea>
    <c:legend>
      <c:legendPos val="b"/>
      <c:layout>
        <c:manualLayout>
          <c:xMode val="edge"/>
          <c:yMode val="edge"/>
          <c:x val="0.03875"/>
          <c:y val="0.89"/>
          <c:w val="0.911"/>
          <c:h val="0.0927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724150" cy="838200"/>
        </a:xfrm>
        <a:prstGeom prst="rect">
          <a:avLst/>
        </a:prstGeom>
        <a:noFill/>
        <a:ln w="9525" cmpd="sng">
          <a:noFill/>
        </a:ln>
      </xdr:spPr>
    </xdr:pic>
    <xdr:clientData/>
  </xdr:twoCellAnchor>
  <xdr:twoCellAnchor>
    <xdr:from>
      <xdr:col>8</xdr:col>
      <xdr:colOff>9525</xdr:colOff>
      <xdr:row>19</xdr:row>
      <xdr:rowOff>9525</xdr:rowOff>
    </xdr:from>
    <xdr:to>
      <xdr:col>15</xdr:col>
      <xdr:colOff>0</xdr:colOff>
      <xdr:row>22</xdr:row>
      <xdr:rowOff>142875</xdr:rowOff>
    </xdr:to>
    <xdr:sp>
      <xdr:nvSpPr>
        <xdr:cNvPr id="2" name="Rectangle 11"/>
        <xdr:cNvSpPr>
          <a:spLocks/>
        </xdr:cNvSpPr>
      </xdr:nvSpPr>
      <xdr:spPr>
        <a:xfrm>
          <a:off x="4029075" y="3552825"/>
          <a:ext cx="4257675" cy="419100"/>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Payment Summary</a:t>
          </a:r>
        </a:p>
      </xdr:txBody>
    </xdr:sp>
    <xdr:clientData/>
  </xdr:twoCellAnchor>
  <xdr:twoCellAnchor>
    <xdr:from>
      <xdr:col>8</xdr:col>
      <xdr:colOff>9525</xdr:colOff>
      <xdr:row>22</xdr:row>
      <xdr:rowOff>133350</xdr:rowOff>
    </xdr:from>
    <xdr:to>
      <xdr:col>15</xdr:col>
      <xdr:colOff>0</xdr:colOff>
      <xdr:row>46</xdr:row>
      <xdr:rowOff>9525</xdr:rowOff>
    </xdr:to>
    <xdr:graphicFrame>
      <xdr:nvGraphicFramePr>
        <xdr:cNvPr id="3" name="Chart 6"/>
        <xdr:cNvGraphicFramePr/>
      </xdr:nvGraphicFramePr>
      <xdr:xfrm>
        <a:off x="4029075" y="3962400"/>
        <a:ext cx="425767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1">
      <selection activeCell="A5" sqref="A5"/>
    </sheetView>
  </sheetViews>
  <sheetFormatPr defaultColWidth="9.140625" defaultRowHeight="12.75"/>
  <cols>
    <col min="1" max="1" width="1.7109375" style="4" customWidth="1"/>
    <col min="2" max="7" width="9.140625" style="4" customWidth="1"/>
    <col min="8" max="8" width="3.7109375" style="4" customWidth="1"/>
    <col min="9" max="15" width="9.140625" style="4" customWidth="1"/>
    <col min="16" max="16" width="1.7109375" style="4" customWidth="1"/>
    <col min="17" max="17" width="9.140625" style="5" customWidth="1"/>
    <col min="18" max="18" width="10.421875" style="5" hidden="1" customWidth="1"/>
    <col min="19" max="21" width="12.7109375" style="5" customWidth="1"/>
    <col min="22" max="26" width="9.140625" style="5" customWidth="1"/>
    <col min="27" max="16384" width="9.140625" style="4" customWidth="1"/>
  </cols>
  <sheetData>
    <row r="1" spans="1:18" s="5" customFormat="1" ht="28.5">
      <c r="A1" s="9"/>
      <c r="B1" s="9"/>
      <c r="C1" s="9"/>
      <c r="D1" s="9"/>
      <c r="E1" s="9"/>
      <c r="F1" s="9"/>
      <c r="G1" s="9"/>
      <c r="H1" s="9"/>
      <c r="I1" s="9"/>
      <c r="J1" s="9"/>
      <c r="K1" s="9"/>
      <c r="L1" s="9"/>
      <c r="M1" s="9"/>
      <c r="N1" s="9"/>
      <c r="O1" s="9"/>
      <c r="P1" s="21" t="s">
        <v>19</v>
      </c>
      <c r="R1" s="5" t="s">
        <v>37</v>
      </c>
    </row>
    <row r="2" spans="1:21" s="5" customFormat="1" ht="13.5">
      <c r="A2" s="9"/>
      <c r="B2" s="9"/>
      <c r="C2" s="9"/>
      <c r="D2" s="9"/>
      <c r="E2" s="9"/>
      <c r="F2" s="9"/>
      <c r="G2" s="9"/>
      <c r="H2" s="9"/>
      <c r="I2" s="9"/>
      <c r="J2" s="9"/>
      <c r="K2" s="9"/>
      <c r="L2" s="9"/>
      <c r="M2" s="9"/>
      <c r="N2" s="9"/>
      <c r="O2" s="9"/>
      <c r="P2" s="22" t="s">
        <v>22</v>
      </c>
      <c r="R2" s="5" t="s">
        <v>1</v>
      </c>
      <c r="S2" s="18"/>
      <c r="U2" s="18"/>
    </row>
    <row r="3" spans="1:21" s="5" customFormat="1" ht="13.5">
      <c r="A3" s="16"/>
      <c r="B3" s="16"/>
      <c r="C3" s="16"/>
      <c r="D3" s="16"/>
      <c r="E3" s="16"/>
      <c r="F3" s="16"/>
      <c r="G3" s="16"/>
      <c r="H3" s="16"/>
      <c r="I3" s="16"/>
      <c r="J3" s="16"/>
      <c r="K3" s="16"/>
      <c r="L3" s="16"/>
      <c r="M3" s="16"/>
      <c r="N3" s="16"/>
      <c r="O3" s="16"/>
      <c r="P3" s="16"/>
      <c r="R3" s="5" t="s">
        <v>38</v>
      </c>
      <c r="S3" s="19"/>
      <c r="U3" s="19"/>
    </row>
    <row r="4" spans="1:16" s="5" customFormat="1" ht="14.25" thickBot="1">
      <c r="A4" s="10"/>
      <c r="B4" s="10"/>
      <c r="C4" s="10"/>
      <c r="D4" s="10"/>
      <c r="E4" s="10"/>
      <c r="F4" s="10"/>
      <c r="G4" s="10"/>
      <c r="H4" s="10"/>
      <c r="I4" s="10"/>
      <c r="J4" s="10"/>
      <c r="K4" s="10"/>
      <c r="L4" s="10"/>
      <c r="M4" s="10"/>
      <c r="N4" s="10"/>
      <c r="O4" s="10"/>
      <c r="P4" s="10"/>
    </row>
    <row r="5" spans="1:16" s="5" customFormat="1" ht="13.5">
      <c r="A5" s="3"/>
      <c r="B5" s="3"/>
      <c r="C5" s="3"/>
      <c r="D5" s="3"/>
      <c r="E5" s="3"/>
      <c r="F5" s="3"/>
      <c r="G5" s="3"/>
      <c r="H5" s="3"/>
      <c r="I5" s="3"/>
      <c r="J5" s="3"/>
      <c r="K5" s="3"/>
      <c r="L5" s="3"/>
      <c r="M5" s="3"/>
      <c r="N5" s="3"/>
      <c r="O5" s="3"/>
      <c r="P5" s="3"/>
    </row>
    <row r="6" spans="1:16" ht="18">
      <c r="A6" s="3"/>
      <c r="B6" s="12" t="s">
        <v>36</v>
      </c>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4.25" thickBot="1">
      <c r="A8" s="3"/>
      <c r="B8" s="13" t="s">
        <v>20</v>
      </c>
      <c r="C8" s="14"/>
      <c r="D8" s="14"/>
      <c r="E8" s="14"/>
      <c r="F8" s="14"/>
      <c r="G8" s="14"/>
      <c r="H8" s="14"/>
      <c r="I8" s="14"/>
      <c r="J8" s="14"/>
      <c r="K8" s="14"/>
      <c r="L8" s="14"/>
      <c r="M8" s="14"/>
      <c r="N8" s="14"/>
      <c r="O8" s="14"/>
      <c r="P8" s="3"/>
    </row>
    <row r="9" spans="1:16" ht="4.5" customHeight="1">
      <c r="A9" s="3"/>
      <c r="B9" s="3"/>
      <c r="C9" s="3"/>
      <c r="D9" s="3"/>
      <c r="E9" s="3"/>
      <c r="F9" s="3"/>
      <c r="G9" s="3"/>
      <c r="H9" s="3"/>
      <c r="I9" s="3"/>
      <c r="J9" s="3"/>
      <c r="K9" s="3"/>
      <c r="L9" s="3"/>
      <c r="M9" s="3"/>
      <c r="N9" s="3"/>
      <c r="O9" s="3"/>
      <c r="P9" s="3"/>
    </row>
    <row r="10" spans="1:16" ht="13.5">
      <c r="A10" s="3"/>
      <c r="B10" s="3" t="s">
        <v>32</v>
      </c>
      <c r="C10" s="3"/>
      <c r="D10" s="3"/>
      <c r="E10" s="3"/>
      <c r="F10" s="3"/>
      <c r="G10" s="3"/>
      <c r="H10" s="3"/>
      <c r="I10" s="3"/>
      <c r="J10" s="3"/>
      <c r="K10" s="3"/>
      <c r="L10" s="3"/>
      <c r="M10" s="3"/>
      <c r="N10" s="3"/>
      <c r="O10" s="3"/>
      <c r="P10" s="3"/>
    </row>
    <row r="11" spans="1:16" ht="13.5">
      <c r="A11" s="3"/>
      <c r="B11" s="3"/>
      <c r="C11" s="3"/>
      <c r="D11" s="3"/>
      <c r="E11" s="3"/>
      <c r="F11" s="3"/>
      <c r="G11" s="3"/>
      <c r="H11" s="3"/>
      <c r="I11" s="3"/>
      <c r="J11" s="3"/>
      <c r="K11" s="3"/>
      <c r="L11" s="3"/>
      <c r="M11" s="3"/>
      <c r="N11" s="3"/>
      <c r="O11" s="3"/>
      <c r="P11" s="3"/>
    </row>
    <row r="12" spans="1:16" ht="13.5">
      <c r="A12" s="3"/>
      <c r="B12" s="3" t="s">
        <v>33</v>
      </c>
      <c r="C12" s="3"/>
      <c r="D12" s="3"/>
      <c r="E12" s="3"/>
      <c r="F12" s="3"/>
      <c r="G12" s="3"/>
      <c r="H12" s="3"/>
      <c r="I12" s="3"/>
      <c r="J12" s="3"/>
      <c r="K12" s="3"/>
      <c r="L12" s="3"/>
      <c r="M12" s="3"/>
      <c r="N12" s="3"/>
      <c r="O12" s="3"/>
      <c r="P12" s="3"/>
    </row>
    <row r="13" spans="1:16" ht="13.5">
      <c r="A13" s="3"/>
      <c r="B13" s="3" t="s">
        <v>34</v>
      </c>
      <c r="C13" s="3"/>
      <c r="D13" s="3"/>
      <c r="E13" s="3"/>
      <c r="F13" s="3"/>
      <c r="G13" s="3"/>
      <c r="H13" s="3"/>
      <c r="I13" s="3"/>
      <c r="J13" s="3"/>
      <c r="K13" s="3"/>
      <c r="L13" s="3"/>
      <c r="M13" s="3"/>
      <c r="N13" s="3"/>
      <c r="O13" s="3"/>
      <c r="P13" s="3"/>
    </row>
    <row r="14" spans="1:16" ht="13.5">
      <c r="A14" s="3"/>
      <c r="B14" s="3" t="s">
        <v>35</v>
      </c>
      <c r="C14" s="3"/>
      <c r="D14" s="3"/>
      <c r="E14" s="3"/>
      <c r="F14" s="3"/>
      <c r="G14" s="3"/>
      <c r="H14" s="3"/>
      <c r="I14" s="3"/>
      <c r="J14" s="3"/>
      <c r="K14" s="3"/>
      <c r="L14" s="3"/>
      <c r="M14" s="3"/>
      <c r="N14" s="3"/>
      <c r="O14" s="3"/>
      <c r="P14" s="3"/>
    </row>
    <row r="15" spans="1:16" ht="13.5">
      <c r="A15" s="3"/>
      <c r="B15" s="3"/>
      <c r="C15" s="3"/>
      <c r="D15" s="3"/>
      <c r="E15" s="3"/>
      <c r="F15" s="3"/>
      <c r="G15" s="3"/>
      <c r="H15" s="3"/>
      <c r="I15" s="3"/>
      <c r="J15" s="3"/>
      <c r="K15" s="3"/>
      <c r="L15" s="3"/>
      <c r="M15" s="3"/>
      <c r="N15" s="3"/>
      <c r="O15" s="3"/>
      <c r="P15" s="3"/>
    </row>
    <row r="16" spans="1:16" ht="23.25" customHeight="1">
      <c r="A16" s="3"/>
      <c r="B16" s="36" t="s">
        <v>23</v>
      </c>
      <c r="C16" s="36"/>
      <c r="D16" s="36"/>
      <c r="E16" s="36"/>
      <c r="F16" s="36"/>
      <c r="G16" s="36"/>
      <c r="H16" s="36"/>
      <c r="I16" s="36"/>
      <c r="J16" s="36"/>
      <c r="K16" s="36"/>
      <c r="L16" s="36"/>
      <c r="M16" s="36"/>
      <c r="N16" s="36"/>
      <c r="O16" s="36"/>
      <c r="P16" s="3"/>
    </row>
    <row r="17" spans="1:16" ht="13.5">
      <c r="A17" s="3"/>
      <c r="B17" s="3"/>
      <c r="C17" s="3"/>
      <c r="D17" s="3"/>
      <c r="E17" s="3"/>
      <c r="F17" s="3"/>
      <c r="G17" s="3"/>
      <c r="H17" s="3"/>
      <c r="I17" s="3"/>
      <c r="J17" s="3"/>
      <c r="K17" s="3"/>
      <c r="L17" s="3"/>
      <c r="M17" s="3"/>
      <c r="N17" s="3"/>
      <c r="O17" s="3"/>
      <c r="P17" s="3"/>
    </row>
    <row r="18" spans="1:16" ht="13.5">
      <c r="A18" s="3"/>
      <c r="B18" s="3"/>
      <c r="C18" s="3"/>
      <c r="D18" s="3"/>
      <c r="E18" s="3"/>
      <c r="F18" s="3"/>
      <c r="G18" s="3"/>
      <c r="H18" s="3"/>
      <c r="I18" s="3"/>
      <c r="J18" s="3"/>
      <c r="K18" s="3"/>
      <c r="L18" s="3"/>
      <c r="M18" s="3"/>
      <c r="N18" s="3"/>
      <c r="O18" s="3"/>
      <c r="P18" s="3"/>
    </row>
    <row r="19" spans="1:16" ht="14.25" thickBot="1">
      <c r="A19" s="3"/>
      <c r="B19" s="13" t="s">
        <v>2</v>
      </c>
      <c r="C19" s="14"/>
      <c r="D19" s="14"/>
      <c r="E19" s="14"/>
      <c r="F19" s="14"/>
      <c r="G19" s="14"/>
      <c r="H19" s="3"/>
      <c r="I19" s="11"/>
      <c r="J19" s="11"/>
      <c r="K19" s="3"/>
      <c r="L19" s="3"/>
      <c r="M19" s="3"/>
      <c r="N19" s="3"/>
      <c r="O19" s="3"/>
      <c r="P19" s="3"/>
    </row>
    <row r="20" spans="1:18" ht="4.5" customHeight="1">
      <c r="A20" s="2"/>
      <c r="B20" s="2"/>
      <c r="C20" s="2"/>
      <c r="D20" s="2"/>
      <c r="E20" s="2"/>
      <c r="F20" s="2"/>
      <c r="G20" s="2"/>
      <c r="H20" s="2"/>
      <c r="I20" s="2"/>
      <c r="J20" s="2"/>
      <c r="K20" s="2"/>
      <c r="L20" s="2"/>
      <c r="M20" s="2"/>
      <c r="N20" s="2"/>
      <c r="O20" s="2"/>
      <c r="P20" s="2"/>
      <c r="Q20" s="8"/>
      <c r="R20" s="8"/>
    </row>
    <row r="21" spans="1:18" ht="13.5">
      <c r="A21" s="2"/>
      <c r="B21" s="2" t="s">
        <v>6</v>
      </c>
      <c r="C21" s="1"/>
      <c r="D21" s="1"/>
      <c r="E21" s="1"/>
      <c r="F21" s="32">
        <v>250000</v>
      </c>
      <c r="G21" s="33"/>
      <c r="H21" s="2"/>
      <c r="I21" s="2"/>
      <c r="J21" s="2"/>
      <c r="K21" s="2"/>
      <c r="L21" s="2"/>
      <c r="M21" s="2"/>
      <c r="N21" s="2"/>
      <c r="O21" s="2"/>
      <c r="P21" s="2"/>
      <c r="Q21" s="8"/>
      <c r="R21" s="8"/>
    </row>
    <row r="22" spans="1:18" ht="4.5" customHeight="1">
      <c r="A22" s="2"/>
      <c r="B22" s="2"/>
      <c r="C22" s="2"/>
      <c r="D22" s="2"/>
      <c r="E22" s="2"/>
      <c r="F22" s="6"/>
      <c r="G22" s="6"/>
      <c r="H22" s="2"/>
      <c r="I22" s="2"/>
      <c r="J22" s="2"/>
      <c r="K22" s="2"/>
      <c r="L22" s="2"/>
      <c r="M22" s="2"/>
      <c r="N22" s="2"/>
      <c r="O22" s="2"/>
      <c r="P22" s="2"/>
      <c r="Q22" s="8"/>
      <c r="R22" s="8"/>
    </row>
    <row r="23" spans="1:18" ht="13.5">
      <c r="A23" s="2"/>
      <c r="B23" s="2" t="s">
        <v>7</v>
      </c>
      <c r="C23" s="1"/>
      <c r="D23" s="1"/>
      <c r="E23" s="1"/>
      <c r="F23" s="32">
        <v>210000</v>
      </c>
      <c r="G23" s="33"/>
      <c r="H23" s="2"/>
      <c r="I23" s="2"/>
      <c r="J23" s="2"/>
      <c r="K23" s="2"/>
      <c r="L23" s="2"/>
      <c r="M23" s="2"/>
      <c r="N23" s="2"/>
      <c r="O23" s="2"/>
      <c r="P23" s="2"/>
      <c r="Q23" s="8"/>
      <c r="R23" s="8"/>
    </row>
    <row r="24" spans="1:18" ht="4.5" customHeight="1">
      <c r="A24" s="2"/>
      <c r="B24" s="2"/>
      <c r="C24" s="2"/>
      <c r="D24" s="2"/>
      <c r="E24" s="2"/>
      <c r="F24" s="6"/>
      <c r="G24" s="6"/>
      <c r="H24" s="2"/>
      <c r="I24" s="2"/>
      <c r="J24" s="2"/>
      <c r="K24" s="2"/>
      <c r="L24" s="2"/>
      <c r="M24" s="2"/>
      <c r="N24" s="2"/>
      <c r="O24" s="2"/>
      <c r="P24" s="2"/>
      <c r="Q24" s="8"/>
      <c r="R24" s="8"/>
    </row>
    <row r="25" spans="1:18" ht="13.5">
      <c r="A25" s="2"/>
      <c r="B25" s="2" t="s">
        <v>5</v>
      </c>
      <c r="C25" s="1"/>
      <c r="D25" s="1"/>
      <c r="E25" s="1"/>
      <c r="F25" s="30">
        <v>0.06375</v>
      </c>
      <c r="G25" s="31"/>
      <c r="H25" s="2"/>
      <c r="I25" s="2"/>
      <c r="J25" s="2"/>
      <c r="K25" s="2"/>
      <c r="L25" s="2"/>
      <c r="M25" s="2"/>
      <c r="N25" s="2"/>
      <c r="O25" s="2"/>
      <c r="P25" s="2"/>
      <c r="Q25" s="8"/>
      <c r="R25" s="8"/>
    </row>
    <row r="26" spans="1:18" ht="4.5" customHeight="1">
      <c r="A26" s="2"/>
      <c r="B26" s="2"/>
      <c r="C26" s="1"/>
      <c r="D26" s="1"/>
      <c r="E26" s="1"/>
      <c r="F26" s="7"/>
      <c r="G26" s="7"/>
      <c r="H26" s="2"/>
      <c r="I26" s="2"/>
      <c r="J26" s="2"/>
      <c r="K26" s="2"/>
      <c r="L26" s="2"/>
      <c r="M26" s="2"/>
      <c r="N26" s="2"/>
      <c r="O26" s="2"/>
      <c r="P26" s="2"/>
      <c r="Q26" s="8"/>
      <c r="R26" s="8"/>
    </row>
    <row r="27" spans="1:18" ht="13.5">
      <c r="A27" s="2"/>
      <c r="B27" s="2" t="s">
        <v>9</v>
      </c>
      <c r="C27" s="1"/>
      <c r="D27" s="1"/>
      <c r="E27" s="1"/>
      <c r="F27" s="42">
        <v>30</v>
      </c>
      <c r="G27" s="43"/>
      <c r="H27" s="2"/>
      <c r="I27" s="2"/>
      <c r="J27" s="2"/>
      <c r="K27" s="2"/>
      <c r="L27" s="2"/>
      <c r="M27" s="2"/>
      <c r="N27" s="2"/>
      <c r="O27" s="2"/>
      <c r="P27" s="2"/>
      <c r="Q27" s="8"/>
      <c r="R27" s="8"/>
    </row>
    <row r="28" spans="1:18" ht="4.5" customHeight="1">
      <c r="A28" s="2"/>
      <c r="B28" s="2"/>
      <c r="C28" s="1"/>
      <c r="D28" s="1"/>
      <c r="E28" s="1"/>
      <c r="F28" s="7"/>
      <c r="G28" s="7"/>
      <c r="H28" s="2"/>
      <c r="I28" s="2"/>
      <c r="J28" s="2"/>
      <c r="K28" s="2"/>
      <c r="L28" s="2"/>
      <c r="M28" s="2"/>
      <c r="N28" s="2"/>
      <c r="O28" s="2"/>
      <c r="P28" s="2"/>
      <c r="Q28" s="8"/>
      <c r="R28" s="8"/>
    </row>
    <row r="29" spans="1:18" ht="13.5" customHeight="1">
      <c r="A29" s="2"/>
      <c r="B29" s="2" t="s">
        <v>28</v>
      </c>
      <c r="C29" s="1"/>
      <c r="D29" s="1"/>
      <c r="E29" s="1"/>
      <c r="F29" s="28">
        <v>28</v>
      </c>
      <c r="G29" s="29"/>
      <c r="H29" s="2"/>
      <c r="I29" s="2"/>
      <c r="J29" s="2"/>
      <c r="K29" s="2"/>
      <c r="L29" s="2"/>
      <c r="M29" s="2"/>
      <c r="N29" s="2"/>
      <c r="O29" s="2"/>
      <c r="P29" s="2"/>
      <c r="Q29" s="8"/>
      <c r="R29" s="8"/>
    </row>
    <row r="30" spans="1:18" ht="4.5" customHeight="1">
      <c r="A30" s="2"/>
      <c r="B30" s="2"/>
      <c r="C30" s="1"/>
      <c r="D30" s="1"/>
      <c r="E30" s="1"/>
      <c r="F30" s="7"/>
      <c r="G30" s="7"/>
      <c r="H30" s="2"/>
      <c r="I30" s="2"/>
      <c r="J30" s="2"/>
      <c r="K30" s="2"/>
      <c r="L30" s="2"/>
      <c r="M30" s="2"/>
      <c r="N30" s="2"/>
      <c r="O30" s="2"/>
      <c r="P30" s="2"/>
      <c r="Q30" s="8"/>
      <c r="R30" s="8"/>
    </row>
    <row r="31" spans="1:18" ht="13.5">
      <c r="A31" s="2"/>
      <c r="B31" s="2" t="s">
        <v>10</v>
      </c>
      <c r="C31" s="1"/>
      <c r="D31" s="1"/>
      <c r="E31" s="1"/>
      <c r="F31" s="32">
        <v>3000</v>
      </c>
      <c r="G31" s="33"/>
      <c r="H31" s="2"/>
      <c r="I31" s="2"/>
      <c r="J31" s="2"/>
      <c r="K31" s="2"/>
      <c r="L31" s="2"/>
      <c r="M31" s="2"/>
      <c r="N31" s="2"/>
      <c r="O31" s="2"/>
      <c r="P31" s="2"/>
      <c r="Q31" s="8"/>
      <c r="R31" s="8"/>
    </row>
    <row r="32" spans="1:18" ht="4.5" customHeight="1">
      <c r="A32" s="2"/>
      <c r="B32" s="2"/>
      <c r="C32" s="1"/>
      <c r="D32" s="1"/>
      <c r="E32" s="1"/>
      <c r="F32" s="7"/>
      <c r="G32" s="7"/>
      <c r="H32" s="2"/>
      <c r="I32" s="2"/>
      <c r="J32" s="2"/>
      <c r="K32" s="2"/>
      <c r="L32" s="2"/>
      <c r="M32" s="2"/>
      <c r="N32" s="2"/>
      <c r="O32" s="2"/>
      <c r="P32" s="2"/>
      <c r="Q32" s="8"/>
      <c r="R32" s="8"/>
    </row>
    <row r="33" spans="1:18" ht="13.5" customHeight="1">
      <c r="A33" s="2"/>
      <c r="B33" s="2" t="s">
        <v>11</v>
      </c>
      <c r="C33" s="1"/>
      <c r="D33" s="1"/>
      <c r="E33" s="1"/>
      <c r="F33" s="32">
        <v>1000</v>
      </c>
      <c r="G33" s="33"/>
      <c r="H33" s="2"/>
      <c r="I33" s="2"/>
      <c r="J33" s="2"/>
      <c r="K33" s="2"/>
      <c r="L33" s="2"/>
      <c r="M33" s="2"/>
      <c r="N33" s="2"/>
      <c r="O33" s="2"/>
      <c r="P33" s="2"/>
      <c r="Q33" s="8"/>
      <c r="R33" s="8"/>
    </row>
    <row r="34" spans="1:18" ht="4.5" customHeight="1">
      <c r="A34" s="2"/>
      <c r="B34" s="2"/>
      <c r="C34" s="1"/>
      <c r="D34" s="1"/>
      <c r="E34" s="1"/>
      <c r="F34" s="7"/>
      <c r="G34" s="7"/>
      <c r="H34" s="2"/>
      <c r="I34" s="2"/>
      <c r="J34" s="2"/>
      <c r="K34" s="2"/>
      <c r="L34" s="2"/>
      <c r="M34" s="2"/>
      <c r="N34" s="2"/>
      <c r="O34" s="2"/>
      <c r="P34" s="2"/>
      <c r="Q34" s="8"/>
      <c r="R34" s="8"/>
    </row>
    <row r="35" spans="1:18" ht="13.5">
      <c r="A35" s="2"/>
      <c r="B35" s="2" t="s">
        <v>12</v>
      </c>
      <c r="C35" s="1"/>
      <c r="D35" s="1"/>
      <c r="E35" s="1"/>
      <c r="F35" s="26" t="s">
        <v>1</v>
      </c>
      <c r="G35" s="27"/>
      <c r="H35" s="2"/>
      <c r="I35" s="2"/>
      <c r="J35" s="2"/>
      <c r="K35" s="2"/>
      <c r="L35" s="2"/>
      <c r="M35" s="2"/>
      <c r="N35" s="2"/>
      <c r="O35" s="2"/>
      <c r="P35" s="2"/>
      <c r="Q35" s="8"/>
      <c r="R35" s="8"/>
    </row>
    <row r="36" spans="1:18" ht="13.5">
      <c r="A36" s="2"/>
      <c r="B36" s="2"/>
      <c r="C36" s="1"/>
      <c r="D36" s="1"/>
      <c r="E36" s="1"/>
      <c r="F36" s="1"/>
      <c r="G36" s="1"/>
      <c r="H36" s="2"/>
      <c r="I36" s="2"/>
      <c r="J36" s="2"/>
      <c r="K36" s="2"/>
      <c r="L36" s="2"/>
      <c r="M36" s="2"/>
      <c r="N36" s="2"/>
      <c r="O36" s="2"/>
      <c r="P36" s="2"/>
      <c r="Q36" s="8"/>
      <c r="R36" s="8"/>
    </row>
    <row r="37" spans="1:18" ht="13.5">
      <c r="A37" s="2"/>
      <c r="B37" s="2"/>
      <c r="C37" s="1"/>
      <c r="D37" s="1"/>
      <c r="E37" s="1"/>
      <c r="F37" s="1"/>
      <c r="G37" s="1"/>
      <c r="H37" s="2"/>
      <c r="I37" s="2"/>
      <c r="J37" s="2"/>
      <c r="K37" s="2"/>
      <c r="L37" s="2"/>
      <c r="M37" s="2"/>
      <c r="N37" s="2"/>
      <c r="O37" s="2"/>
      <c r="P37" s="2"/>
      <c r="Q37" s="8"/>
      <c r="R37" s="8"/>
    </row>
    <row r="38" spans="1:18" ht="14.25" thickBot="1">
      <c r="A38" s="2"/>
      <c r="B38" s="13" t="s">
        <v>3</v>
      </c>
      <c r="C38" s="17"/>
      <c r="D38" s="17"/>
      <c r="E38" s="17"/>
      <c r="F38" s="17"/>
      <c r="G38" s="17"/>
      <c r="H38" s="2"/>
      <c r="I38" s="2"/>
      <c r="J38" s="2"/>
      <c r="K38" s="2"/>
      <c r="L38" s="2"/>
      <c r="M38" s="2"/>
      <c r="N38" s="2"/>
      <c r="O38" s="2"/>
      <c r="P38" s="2"/>
      <c r="Q38" s="8"/>
      <c r="R38" s="8"/>
    </row>
    <row r="39" spans="1:18" ht="4.5" customHeight="1">
      <c r="A39" s="2"/>
      <c r="B39" s="2"/>
      <c r="C39" s="1"/>
      <c r="D39" s="1"/>
      <c r="E39" s="1"/>
      <c r="F39" s="1"/>
      <c r="G39" s="1"/>
      <c r="H39" s="2"/>
      <c r="I39" s="2"/>
      <c r="J39" s="2"/>
      <c r="K39" s="2"/>
      <c r="L39" s="2"/>
      <c r="M39" s="2"/>
      <c r="N39" s="2"/>
      <c r="O39" s="2"/>
      <c r="P39" s="2"/>
      <c r="Q39" s="8"/>
      <c r="R39" s="8"/>
    </row>
    <row r="40" spans="1:18" ht="13.5">
      <c r="A40" s="2"/>
      <c r="B40" s="2" t="s">
        <v>0</v>
      </c>
      <c r="C40" s="1"/>
      <c r="D40" s="1"/>
      <c r="E40" s="1"/>
      <c r="F40" s="32">
        <f>F23</f>
        <v>210000</v>
      </c>
      <c r="G40" s="33"/>
      <c r="H40" s="2"/>
      <c r="I40" s="2"/>
      <c r="J40" s="2"/>
      <c r="K40" s="2"/>
      <c r="L40" s="2"/>
      <c r="M40" s="2"/>
      <c r="N40" s="2"/>
      <c r="O40" s="2"/>
      <c r="P40" s="2"/>
      <c r="Q40" s="8"/>
      <c r="R40" s="8"/>
    </row>
    <row r="41" spans="1:18" ht="4.5" customHeight="1">
      <c r="A41" s="2"/>
      <c r="B41" s="2"/>
      <c r="C41" s="1"/>
      <c r="D41" s="1"/>
      <c r="E41" s="1"/>
      <c r="F41" s="20"/>
      <c r="G41" s="20"/>
      <c r="H41" s="2"/>
      <c r="I41" s="2"/>
      <c r="J41" s="2"/>
      <c r="K41" s="2"/>
      <c r="L41" s="2"/>
      <c r="M41" s="2"/>
      <c r="N41" s="2"/>
      <c r="O41" s="2"/>
      <c r="P41" s="2"/>
      <c r="Q41" s="8"/>
      <c r="R41" s="8"/>
    </row>
    <row r="42" spans="1:18" ht="13.5">
      <c r="A42" s="2"/>
      <c r="B42" s="2" t="s">
        <v>4</v>
      </c>
      <c r="C42" s="1"/>
      <c r="D42" s="1"/>
      <c r="E42" s="1"/>
      <c r="F42" s="30">
        <v>0.05</v>
      </c>
      <c r="G42" s="31"/>
      <c r="H42" s="2"/>
      <c r="I42" s="2"/>
      <c r="J42" s="2"/>
      <c r="K42" s="2"/>
      <c r="L42" s="2"/>
      <c r="M42" s="2"/>
      <c r="N42" s="2"/>
      <c r="O42" s="2"/>
      <c r="P42" s="2"/>
      <c r="Q42" s="8"/>
      <c r="R42" s="8"/>
    </row>
    <row r="43" spans="1:18" ht="4.5" customHeight="1">
      <c r="A43" s="2"/>
      <c r="B43" s="2"/>
      <c r="C43" s="1"/>
      <c r="D43" s="1"/>
      <c r="E43" s="1"/>
      <c r="F43" s="7"/>
      <c r="G43" s="7"/>
      <c r="H43" s="2"/>
      <c r="I43" s="2"/>
      <c r="J43" s="2"/>
      <c r="K43" s="2"/>
      <c r="L43" s="2"/>
      <c r="M43" s="2"/>
      <c r="N43" s="2"/>
      <c r="O43" s="2"/>
      <c r="P43" s="2"/>
      <c r="Q43" s="8"/>
      <c r="R43" s="8"/>
    </row>
    <row r="44" spans="1:18" ht="13.5">
      <c r="A44" s="2"/>
      <c r="B44" s="2" t="s">
        <v>8</v>
      </c>
      <c r="C44" s="1"/>
      <c r="D44" s="1"/>
      <c r="E44" s="1"/>
      <c r="F44" s="42">
        <v>30</v>
      </c>
      <c r="G44" s="43"/>
      <c r="H44" s="2"/>
      <c r="I44" s="2"/>
      <c r="J44" s="2"/>
      <c r="K44" s="2"/>
      <c r="L44" s="2"/>
      <c r="M44" s="2"/>
      <c r="N44" s="2"/>
      <c r="O44" s="2"/>
      <c r="P44" s="2"/>
      <c r="Q44" s="8"/>
      <c r="R44" s="8"/>
    </row>
    <row r="45" spans="1:18" ht="4.5" customHeight="1">
      <c r="A45" s="2"/>
      <c r="B45" s="2"/>
      <c r="C45" s="1"/>
      <c r="D45" s="1"/>
      <c r="E45" s="1"/>
      <c r="F45" s="15"/>
      <c r="G45" s="15"/>
      <c r="H45" s="2"/>
      <c r="I45" s="2"/>
      <c r="J45" s="2"/>
      <c r="K45" s="2"/>
      <c r="L45" s="2"/>
      <c r="M45" s="2"/>
      <c r="N45" s="2"/>
      <c r="O45" s="2"/>
      <c r="P45" s="2"/>
      <c r="Q45" s="8"/>
      <c r="R45" s="8"/>
    </row>
    <row r="46" spans="1:18" ht="13.5">
      <c r="A46" s="2"/>
      <c r="B46" s="2" t="s">
        <v>13</v>
      </c>
      <c r="C46" s="1"/>
      <c r="D46" s="1"/>
      <c r="E46" s="1"/>
      <c r="F46" s="32">
        <v>2000</v>
      </c>
      <c r="G46" s="33"/>
      <c r="H46" s="2"/>
      <c r="I46" s="2"/>
      <c r="J46" s="2"/>
      <c r="K46" s="2"/>
      <c r="L46" s="2"/>
      <c r="M46" s="2"/>
      <c r="N46" s="2"/>
      <c r="O46" s="2"/>
      <c r="P46" s="2"/>
      <c r="Q46" s="8"/>
      <c r="R46" s="8"/>
    </row>
    <row r="47" spans="1:18" ht="4.5" customHeight="1">
      <c r="A47" s="2"/>
      <c r="B47" s="2"/>
      <c r="C47" s="1"/>
      <c r="D47" s="1"/>
      <c r="E47" s="1"/>
      <c r="F47" s="7"/>
      <c r="G47" s="7"/>
      <c r="H47" s="2"/>
      <c r="I47" s="2"/>
      <c r="J47" s="2"/>
      <c r="K47" s="2"/>
      <c r="L47" s="2"/>
      <c r="M47" s="2"/>
      <c r="N47" s="2"/>
      <c r="O47" s="2"/>
      <c r="P47" s="2"/>
      <c r="Q47" s="8"/>
      <c r="R47" s="8"/>
    </row>
    <row r="48" spans="1:18" ht="13.5">
      <c r="A48" s="2"/>
      <c r="B48" s="2" t="s">
        <v>14</v>
      </c>
      <c r="C48" s="1"/>
      <c r="D48" s="1"/>
      <c r="E48" s="1"/>
      <c r="F48" s="32">
        <v>2000</v>
      </c>
      <c r="G48" s="33"/>
      <c r="H48" s="2"/>
      <c r="I48" s="2"/>
      <c r="J48" s="2"/>
      <c r="K48" s="2"/>
      <c r="L48" s="2"/>
      <c r="M48" s="2"/>
      <c r="N48" s="2"/>
      <c r="O48" s="2"/>
      <c r="P48" s="2"/>
      <c r="Q48" s="8"/>
      <c r="R48" s="8"/>
    </row>
    <row r="49" spans="1:18" ht="4.5" customHeight="1">
      <c r="A49" s="2"/>
      <c r="B49" s="2"/>
      <c r="C49" s="1"/>
      <c r="D49" s="1"/>
      <c r="E49" s="1"/>
      <c r="F49" s="7"/>
      <c r="G49" s="7"/>
      <c r="H49" s="2"/>
      <c r="I49" s="2"/>
      <c r="J49" s="2"/>
      <c r="K49" s="2"/>
      <c r="L49" s="2"/>
      <c r="M49" s="2"/>
      <c r="N49" s="2"/>
      <c r="O49" s="2"/>
      <c r="P49" s="2"/>
      <c r="Q49" s="8"/>
      <c r="R49" s="8"/>
    </row>
    <row r="50" spans="1:18" ht="14.25" thickBot="1">
      <c r="A50" s="2"/>
      <c r="B50" s="2" t="s">
        <v>15</v>
      </c>
      <c r="C50" s="1"/>
      <c r="D50" s="1"/>
      <c r="E50" s="1"/>
      <c r="F50" s="32">
        <v>425</v>
      </c>
      <c r="G50" s="33"/>
      <c r="H50" s="2"/>
      <c r="I50" s="13" t="s">
        <v>29</v>
      </c>
      <c r="J50" s="14"/>
      <c r="K50" s="14"/>
      <c r="L50" s="14"/>
      <c r="M50" s="14"/>
      <c r="N50" s="14"/>
      <c r="O50" s="14"/>
      <c r="P50" s="2"/>
      <c r="Q50" s="8"/>
      <c r="R50" s="8"/>
    </row>
    <row r="51" spans="1:18" ht="4.5" customHeight="1">
      <c r="A51" s="2"/>
      <c r="B51" s="2"/>
      <c r="C51" s="1"/>
      <c r="D51" s="1"/>
      <c r="E51" s="1"/>
      <c r="F51" s="7"/>
      <c r="G51" s="7"/>
      <c r="H51" s="2"/>
      <c r="I51" s="3"/>
      <c r="J51" s="3"/>
      <c r="K51" s="3"/>
      <c r="L51" s="3"/>
      <c r="M51" s="3"/>
      <c r="N51" s="3"/>
      <c r="O51" s="3"/>
      <c r="P51" s="2"/>
      <c r="Q51" s="8"/>
      <c r="R51" s="8"/>
    </row>
    <row r="52" spans="1:18" ht="13.5">
      <c r="A52" s="2"/>
      <c r="B52" s="2" t="s">
        <v>16</v>
      </c>
      <c r="C52" s="1"/>
      <c r="D52" s="1"/>
      <c r="E52" s="1"/>
      <c r="F52" s="32">
        <v>25</v>
      </c>
      <c r="G52" s="33"/>
      <c r="H52" s="2"/>
      <c r="I52" s="3" t="s">
        <v>24</v>
      </c>
      <c r="J52" s="3"/>
      <c r="K52" s="3"/>
      <c r="L52" s="3"/>
      <c r="M52" s="3"/>
      <c r="N52" s="38">
        <f>-PMT(F25/12,F27*12,F21,,0)+IF(F35="Yes",SUM(F31,F33)/12,0)</f>
        <v>1893.0080804061827</v>
      </c>
      <c r="O52" s="39"/>
      <c r="P52" s="2"/>
      <c r="Q52" s="8"/>
      <c r="R52" s="8"/>
    </row>
    <row r="53" spans="1:18" ht="4.5" customHeight="1">
      <c r="A53" s="2"/>
      <c r="B53" s="2"/>
      <c r="C53" s="1"/>
      <c r="D53" s="1"/>
      <c r="E53" s="1"/>
      <c r="F53" s="7"/>
      <c r="G53" s="7"/>
      <c r="H53" s="2"/>
      <c r="I53" s="3"/>
      <c r="J53" s="3"/>
      <c r="K53" s="3"/>
      <c r="L53" s="3"/>
      <c r="M53" s="3"/>
      <c r="N53" s="24"/>
      <c r="O53" s="24"/>
      <c r="P53" s="3"/>
      <c r="Q53" s="8"/>
      <c r="R53" s="8"/>
    </row>
    <row r="54" spans="1:18" ht="13.5">
      <c r="A54" s="2"/>
      <c r="B54" s="2" t="s">
        <v>17</v>
      </c>
      <c r="C54" s="1"/>
      <c r="D54" s="1"/>
      <c r="E54" s="1"/>
      <c r="F54" s="32">
        <v>1550</v>
      </c>
      <c r="G54" s="33"/>
      <c r="H54" s="2"/>
      <c r="I54" s="3" t="s">
        <v>25</v>
      </c>
      <c r="J54" s="3"/>
      <c r="K54" s="3"/>
      <c r="L54" s="3"/>
      <c r="M54" s="3"/>
      <c r="N54" s="38">
        <f>-PMT(F42/12,F44*12,F40,,0)+IF(F35="Yes",SUM(F31,F33)/12,0)</f>
        <v>1460.6587416588234</v>
      </c>
      <c r="O54" s="39"/>
      <c r="P54" s="3"/>
      <c r="Q54" s="8"/>
      <c r="R54" s="8"/>
    </row>
    <row r="55" spans="1:18" ht="4.5" customHeight="1">
      <c r="A55" s="2"/>
      <c r="B55" s="2"/>
      <c r="C55" s="1"/>
      <c r="D55" s="1"/>
      <c r="E55" s="1"/>
      <c r="F55" s="7"/>
      <c r="G55" s="7"/>
      <c r="H55" s="2"/>
      <c r="I55" s="3"/>
      <c r="J55" s="3"/>
      <c r="K55" s="3"/>
      <c r="L55" s="3"/>
      <c r="M55" s="3"/>
      <c r="N55" s="24"/>
      <c r="O55" s="24"/>
      <c r="P55" s="3"/>
      <c r="Q55" s="8"/>
      <c r="R55" s="8"/>
    </row>
    <row r="56" spans="1:18" ht="13.5">
      <c r="A56" s="2"/>
      <c r="B56" s="2" t="s">
        <v>26</v>
      </c>
      <c r="C56" s="1"/>
      <c r="D56" s="1"/>
      <c r="E56" s="1"/>
      <c r="F56" s="32">
        <v>150</v>
      </c>
      <c r="G56" s="33"/>
      <c r="H56" s="2"/>
      <c r="I56" s="3" t="s">
        <v>31</v>
      </c>
      <c r="J56" s="3"/>
      <c r="K56" s="3"/>
      <c r="L56" s="3"/>
      <c r="M56" s="3"/>
      <c r="N56" s="38">
        <f>N52-N54</f>
        <v>432.3493387473593</v>
      </c>
      <c r="O56" s="39"/>
      <c r="P56" s="3"/>
      <c r="Q56" s="8"/>
      <c r="R56" s="8"/>
    </row>
    <row r="57" spans="1:18" ht="4.5" customHeight="1">
      <c r="A57" s="2"/>
      <c r="B57" s="2"/>
      <c r="C57" s="1"/>
      <c r="D57" s="1"/>
      <c r="E57" s="1"/>
      <c r="F57" s="7"/>
      <c r="G57" s="7"/>
      <c r="H57" s="2"/>
      <c r="I57" s="3"/>
      <c r="J57" s="3"/>
      <c r="K57" s="3"/>
      <c r="L57" s="3"/>
      <c r="M57" s="3"/>
      <c r="N57" s="24"/>
      <c r="O57" s="24"/>
      <c r="P57" s="3"/>
      <c r="Q57" s="8"/>
      <c r="R57" s="8"/>
    </row>
    <row r="58" spans="1:18" ht="13.5">
      <c r="A58" s="2"/>
      <c r="B58" s="2" t="s">
        <v>18</v>
      </c>
      <c r="C58" s="1"/>
      <c r="D58" s="1"/>
      <c r="E58" s="1"/>
      <c r="F58" s="32">
        <v>2000</v>
      </c>
      <c r="G58" s="33"/>
      <c r="H58" s="2"/>
      <c r="I58" s="3" t="s">
        <v>30</v>
      </c>
      <c r="J58" s="3"/>
      <c r="K58" s="3"/>
      <c r="L58" s="3"/>
      <c r="M58" s="3"/>
      <c r="N58" s="38">
        <f>(-PMT(F25/12,F27*12,F21)*12*F29)+(PMT(F42/12,F44*12,F40,,0)*12*F44)-F60</f>
        <v>110063.56801930093</v>
      </c>
      <c r="O58" s="39"/>
      <c r="P58" s="3"/>
      <c r="Q58" s="8"/>
      <c r="R58" s="8"/>
    </row>
    <row r="59" spans="1:18" ht="4.5" customHeight="1">
      <c r="A59" s="2"/>
      <c r="B59" s="2"/>
      <c r="C59" s="1"/>
      <c r="D59" s="1"/>
      <c r="E59" s="1"/>
      <c r="F59" s="1"/>
      <c r="G59" s="1"/>
      <c r="H59" s="2"/>
      <c r="I59" s="3"/>
      <c r="J59" s="3"/>
      <c r="K59" s="3"/>
      <c r="L59" s="3"/>
      <c r="M59" s="3"/>
      <c r="N59" s="3"/>
      <c r="O59" s="3"/>
      <c r="P59" s="3"/>
      <c r="Q59" s="8"/>
      <c r="R59" s="8"/>
    </row>
    <row r="60" spans="1:18" ht="13.5">
      <c r="A60" s="2"/>
      <c r="B60" s="2" t="s">
        <v>27</v>
      </c>
      <c r="C60" s="1"/>
      <c r="D60" s="1"/>
      <c r="E60" s="1"/>
      <c r="F60" s="34">
        <f>SUM(F46,F48,F50,F52,F54,F56,F58)</f>
        <v>8150</v>
      </c>
      <c r="G60" s="35"/>
      <c r="H60" s="2"/>
      <c r="I60" s="3" t="s">
        <v>40</v>
      </c>
      <c r="J60" s="3"/>
      <c r="K60" s="3"/>
      <c r="L60" s="3"/>
      <c r="M60" s="3"/>
      <c r="N60" s="40" t="str">
        <f>ROUND(F60/N56/12,1)&amp;" years"</f>
        <v>1.6 years</v>
      </c>
      <c r="O60" s="41"/>
      <c r="P60" s="3"/>
      <c r="Q60" s="8"/>
      <c r="R60" s="8"/>
    </row>
    <row r="61" spans="1:18" ht="13.5">
      <c r="A61" s="2"/>
      <c r="B61" s="2"/>
      <c r="C61" s="2"/>
      <c r="D61" s="2"/>
      <c r="E61" s="2"/>
      <c r="F61" s="2"/>
      <c r="G61" s="2"/>
      <c r="H61" s="2"/>
      <c r="I61" s="2"/>
      <c r="J61" s="2"/>
      <c r="K61" s="2"/>
      <c r="L61" s="2"/>
      <c r="M61" s="2"/>
      <c r="N61" s="2"/>
      <c r="O61" s="2"/>
      <c r="P61" s="2"/>
      <c r="Q61" s="8"/>
      <c r="R61" s="8"/>
    </row>
    <row r="62" spans="1:18" ht="13.5">
      <c r="A62" s="2"/>
      <c r="B62" s="25" t="s">
        <v>39</v>
      </c>
      <c r="C62" s="2"/>
      <c r="D62" s="2"/>
      <c r="E62" s="2"/>
      <c r="F62" s="2"/>
      <c r="G62" s="2"/>
      <c r="H62" s="2"/>
      <c r="I62" s="2"/>
      <c r="J62" s="2"/>
      <c r="K62" s="2"/>
      <c r="L62" s="2"/>
      <c r="M62" s="2"/>
      <c r="N62" s="2"/>
      <c r="O62" s="2"/>
      <c r="P62" s="2"/>
      <c r="Q62" s="8"/>
      <c r="R62" s="8"/>
    </row>
    <row r="63" spans="1:18" ht="4.5" customHeight="1" thickBot="1">
      <c r="A63" s="23"/>
      <c r="B63" s="23"/>
      <c r="C63" s="23"/>
      <c r="D63" s="23"/>
      <c r="E63" s="23"/>
      <c r="F63" s="23"/>
      <c r="G63" s="23"/>
      <c r="H63" s="23"/>
      <c r="I63" s="23"/>
      <c r="J63" s="23"/>
      <c r="K63" s="23"/>
      <c r="L63" s="23"/>
      <c r="M63" s="23"/>
      <c r="N63" s="23"/>
      <c r="O63" s="23"/>
      <c r="P63" s="23"/>
      <c r="Q63" s="8"/>
      <c r="R63" s="8"/>
    </row>
    <row r="64" s="5" customFormat="1" ht="4.5" customHeight="1"/>
    <row r="65" spans="2:15" s="5" customFormat="1" ht="13.5" customHeight="1">
      <c r="B65" s="37" t="s">
        <v>21</v>
      </c>
      <c r="C65" s="37"/>
      <c r="D65" s="37"/>
      <c r="E65" s="37"/>
      <c r="F65" s="37"/>
      <c r="G65" s="37"/>
      <c r="H65" s="37"/>
      <c r="I65" s="37"/>
      <c r="J65" s="37"/>
      <c r="K65" s="37"/>
      <c r="L65" s="37"/>
      <c r="M65" s="37"/>
      <c r="N65" s="37"/>
      <c r="O65" s="37"/>
    </row>
    <row r="66" spans="2:15" s="5" customFormat="1" ht="13.5" customHeight="1">
      <c r="B66" s="37"/>
      <c r="C66" s="37"/>
      <c r="D66" s="37"/>
      <c r="E66" s="37"/>
      <c r="F66" s="37"/>
      <c r="G66" s="37"/>
      <c r="H66" s="37"/>
      <c r="I66" s="37"/>
      <c r="J66" s="37"/>
      <c r="K66" s="37"/>
      <c r="L66" s="37"/>
      <c r="M66" s="37"/>
      <c r="N66" s="37"/>
      <c r="O66" s="37"/>
    </row>
    <row r="67" s="5" customFormat="1" ht="13.5" customHeight="1"/>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sheetData>
  <sheetProtection password="A10A" sheet="1" objects="1" scenarios="1"/>
  <mergeCells count="26">
    <mergeCell ref="B16:O16"/>
    <mergeCell ref="B65:O66"/>
    <mergeCell ref="N56:O56"/>
    <mergeCell ref="N54:O54"/>
    <mergeCell ref="N52:O52"/>
    <mergeCell ref="N60:O60"/>
    <mergeCell ref="N58:O58"/>
    <mergeCell ref="F21:G21"/>
    <mergeCell ref="F27:G27"/>
    <mergeCell ref="F31:G31"/>
    <mergeCell ref="F40:G40"/>
    <mergeCell ref="F56:G56"/>
    <mergeCell ref="F42:G42"/>
    <mergeCell ref="F23:G23"/>
    <mergeCell ref="F44:G44"/>
    <mergeCell ref="F33:G33"/>
    <mergeCell ref="F35:G35"/>
    <mergeCell ref="F29:G29"/>
    <mergeCell ref="F25:G25"/>
    <mergeCell ref="F58:G58"/>
    <mergeCell ref="F60:G60"/>
    <mergeCell ref="F46:G46"/>
    <mergeCell ref="F48:G48"/>
    <mergeCell ref="F50:G50"/>
    <mergeCell ref="F52:G52"/>
    <mergeCell ref="F54:G54"/>
  </mergeCells>
  <conditionalFormatting sqref="B50:B60">
    <cfRule type="expression" priority="2" dxfId="0" stopIfTrue="1">
      <formula>$T$20=2</formula>
    </cfRule>
  </conditionalFormatting>
  <dataValidations count="1">
    <dataValidation type="list" allowBlank="1" showInputMessage="1" showErrorMessage="1" sqref="F35:G35">
      <formula1>$R$2:$R$3</formula1>
    </dataValidation>
  </dataValidations>
  <hyperlinks>
    <hyperlink ref="B16:J16" r:id="rId1" display="Visit www.Jammony.com for your FREE customized loan quotes today!"/>
  </hyperlinks>
  <printOptions/>
  <pageMargins left="0.7" right="0.7" top="0.75" bottom="0.75" header="0.3" footer="0.3"/>
  <pageSetup horizontalDpi="600" verticalDpi="600" orientation="portrait" scale="73" r:id="rId3"/>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2010-04-20T09:11:24Z</cp:lastPrinted>
  <dcterms:created xsi:type="dcterms:W3CDTF">2000-08-25T00:46:01Z</dcterms:created>
  <dcterms:modified xsi:type="dcterms:W3CDTF">2010-04-28T08:44:37Z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